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740"/>
  </bookViews>
  <sheets>
    <sheet name="ABC" sheetId="2" r:id="rId1"/>
    <sheet name="XYZ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/>
  <c r="J11"/>
  <c r="J10"/>
  <c r="J9"/>
  <c r="J8"/>
  <c r="J7"/>
  <c r="J6"/>
  <c r="J5"/>
  <c r="J4"/>
  <c r="J3"/>
  <c r="G11" i="2"/>
  <c r="G10"/>
  <c r="G9"/>
  <c r="G8"/>
  <c r="G7"/>
  <c r="G6"/>
  <c r="G5"/>
  <c r="G4"/>
  <c r="G3"/>
  <c r="G2"/>
  <c r="K12" i="4"/>
  <c r="K11"/>
  <c r="K10"/>
  <c r="K9"/>
  <c r="K8"/>
  <c r="K7"/>
  <c r="K6"/>
  <c r="K5"/>
  <c r="K4"/>
  <c r="K3"/>
  <c r="H4"/>
  <c r="H5"/>
  <c r="H6"/>
  <c r="H7"/>
  <c r="H8"/>
  <c r="H9"/>
  <c r="H10"/>
  <c r="H11"/>
  <c r="H12"/>
  <c r="H3"/>
  <c r="G3"/>
  <c r="G4"/>
  <c r="G5"/>
  <c r="G6"/>
  <c r="G7"/>
  <c r="G8"/>
  <c r="G9"/>
  <c r="I9" s="1"/>
  <c r="G10"/>
  <c r="G11"/>
  <c r="G12"/>
  <c r="E12" i="2"/>
  <c r="I10" i="4" l="1"/>
  <c r="I8"/>
  <c r="I6"/>
  <c r="I4"/>
  <c r="L9"/>
  <c r="L7"/>
  <c r="I7"/>
  <c r="I11"/>
  <c r="L10" s="1"/>
  <c r="I12"/>
  <c r="L12" s="1"/>
  <c r="I5"/>
  <c r="L4" s="1"/>
  <c r="I3"/>
  <c r="E4" i="2"/>
  <c r="E8"/>
  <c r="L3" i="4" l="1"/>
  <c r="L5"/>
  <c r="L11"/>
  <c r="L8"/>
  <c r="L6"/>
  <c r="E9" i="2"/>
  <c r="E5"/>
  <c r="E10"/>
  <c r="E6"/>
  <c r="E2"/>
  <c r="F2" s="1"/>
  <c r="E11"/>
  <c r="E7"/>
  <c r="E3"/>
  <c r="F3" l="1"/>
  <c r="F4" l="1"/>
  <c r="F5" l="1"/>
  <c r="F6" l="1"/>
  <c r="F7" l="1"/>
  <c r="F8" l="1"/>
  <c r="F9" l="1"/>
  <c r="F10" l="1"/>
  <c r="F11" l="1"/>
</calcChain>
</file>

<file path=xl/sharedStrings.xml><?xml version="1.0" encoding="utf-8"?>
<sst xmlns="http://schemas.openxmlformats.org/spreadsheetml/2006/main" count="47" uniqueCount="35">
  <si>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</si>
  <si>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</si>
  <si>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</si>
  <si>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</si>
  <si>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</si>
  <si>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</si>
  <si>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</si>
  <si>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</si>
  <si>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</si>
  <si>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</si>
  <si>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Итого</t>
  </si>
  <si>
    <t>Вариация, %</t>
  </si>
  <si>
    <t>Группа</t>
  </si>
  <si>
    <t>Группа по методу XYZ</t>
  </si>
  <si>
    <t>Группа по методу АВС</t>
  </si>
  <si>
    <t>Ассортимент</t>
  </si>
  <si>
    <t>Количество продаж</t>
  </si>
  <si>
    <t>Цена за ед., тыс.руб.</t>
  </si>
  <si>
    <t>Выручка, тыс.руб.</t>
  </si>
  <si>
    <t>ИТОГО</t>
  </si>
  <si>
    <t>Доля, %</t>
  </si>
  <si>
    <t>Доля накопительным итогом, %</t>
  </si>
  <si>
    <t>A</t>
  </si>
  <si>
    <t>B</t>
  </si>
  <si>
    <t>C</t>
  </si>
  <si>
    <t>1 кв</t>
  </si>
  <si>
    <t>2 кв</t>
  </si>
  <si>
    <t>3 кв</t>
  </si>
  <si>
    <t>4 кв</t>
  </si>
  <si>
    <t>Стандартное отклонение</t>
  </si>
  <si>
    <t>Средние  продажи</t>
  </si>
  <si>
    <t>X</t>
  </si>
  <si>
    <t>Y</t>
  </si>
  <si>
    <t>Z</t>
  </si>
  <si>
    <t>Тип</t>
  </si>
</sst>
</file>

<file path=xl/styles.xml><?xml version="1.0" encoding="utf-8"?>
<styleSheet xmlns="http://schemas.openxmlformats.org/spreadsheetml/2006/main">
  <fonts count="8">
    <font>
      <sz val="11"/>
      <color theme="1"/>
      <name val="Corbel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rgb="FFFF0000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3" fontId="2" fillId="0" borderId="2" xfId="0" applyNumberFormat="1" applyFont="1" applyBorder="1" applyAlignment="1">
      <alignment horizontal="center" vertical="center" wrapText="1"/>
    </xf>
    <xf numFmtId="9" fontId="1" fillId="0" borderId="4" xfId="1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indent="5"/>
    </xf>
    <xf numFmtId="9" fontId="1" fillId="3" borderId="1" xfId="1" applyFont="1" applyFill="1" applyBorder="1" applyAlignment="1">
      <alignment horizontal="center" vertical="center" wrapText="1"/>
    </xf>
    <xf numFmtId="9" fontId="1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1" fillId="0" borderId="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9" fontId="0" fillId="0" borderId="1" xfId="1" applyFont="1" applyBorder="1"/>
    <xf numFmtId="9" fontId="0" fillId="0" borderId="1" xfId="1" applyFont="1" applyBorder="1" applyAlignment="1">
      <alignment horizontal="center"/>
    </xf>
    <xf numFmtId="9" fontId="0" fillId="3" borderId="1" xfId="1" applyFont="1" applyFill="1" applyBorder="1"/>
    <xf numFmtId="0" fontId="7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Окаймление">
  <a:themeElements>
    <a:clrScheme name="Окаймление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Окаймление">
      <a:majorFont>
        <a:latin typeface="Corbel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Окаймление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F22" sqref="F22"/>
    </sheetView>
  </sheetViews>
  <sheetFormatPr defaultRowHeight="15"/>
  <cols>
    <col min="1" max="1" width="14.625" customWidth="1"/>
    <col min="2" max="2" width="14.375" customWidth="1"/>
    <col min="3" max="3" width="10.75" customWidth="1"/>
    <col min="4" max="4" width="12.625" customWidth="1"/>
    <col min="5" max="5" width="9.25" customWidth="1"/>
    <col min="6" max="7" width="18.125" customWidth="1"/>
    <col min="8" max="8" width="13.25" customWidth="1"/>
  </cols>
  <sheetData>
    <row r="1" spans="1:12" ht="48" thickBot="1">
      <c r="A1" s="4" t="s">
        <v>15</v>
      </c>
      <c r="B1" s="5" t="s">
        <v>16</v>
      </c>
      <c r="C1" s="5" t="s">
        <v>17</v>
      </c>
      <c r="D1" s="5" t="s">
        <v>18</v>
      </c>
      <c r="E1" s="5" t="s">
        <v>20</v>
      </c>
      <c r="F1" s="5" t="s">
        <v>21</v>
      </c>
      <c r="G1" s="5" t="s">
        <v>12</v>
      </c>
      <c r="I1" s="15" t="s">
        <v>22</v>
      </c>
      <c r="J1" s="16">
        <v>0.7</v>
      </c>
      <c r="K1" s="17"/>
      <c r="L1" s="31"/>
    </row>
    <row r="2" spans="1:12" ht="16.5" customHeight="1">
      <c r="A2" s="1" t="s">
        <v>5</v>
      </c>
      <c r="B2" s="6">
        <v>40</v>
      </c>
      <c r="C2" s="6">
        <v>8</v>
      </c>
      <c r="D2" s="6">
        <v>320</v>
      </c>
      <c r="E2" s="13">
        <f t="shared" ref="E2:E12" si="0">D2/$D$12</f>
        <v>0.21004266491631113</v>
      </c>
      <c r="F2" s="13">
        <f>E2</f>
        <v>0.21004266491631113</v>
      </c>
      <c r="G2" s="20" t="str">
        <f>IF(F2&lt;=$J$1,"A",IF(F2&gt;=$J$3,"C","В"))</f>
        <v>A</v>
      </c>
      <c r="I2" s="15" t="s">
        <v>23</v>
      </c>
      <c r="J2" s="17">
        <v>0.7</v>
      </c>
      <c r="K2" s="17">
        <v>0.9</v>
      </c>
    </row>
    <row r="3" spans="1:12" ht="16.5" customHeight="1">
      <c r="A3" s="2" t="s">
        <v>9</v>
      </c>
      <c r="B3" s="7">
        <v>51</v>
      </c>
      <c r="C3" s="7">
        <v>6</v>
      </c>
      <c r="D3" s="7">
        <v>306</v>
      </c>
      <c r="E3" s="13">
        <f t="shared" si="0"/>
        <v>0.20085329832622251</v>
      </c>
      <c r="F3" s="13">
        <f>F2+E3</f>
        <v>0.41089596324253364</v>
      </c>
      <c r="G3" s="20" t="str">
        <f>IF(F3&lt;=$J$1,"A",IF(F3&gt;=$J$3,"C","В"))</f>
        <v>A</v>
      </c>
      <c r="I3" s="15" t="s">
        <v>24</v>
      </c>
      <c r="J3" s="16">
        <v>0.9</v>
      </c>
      <c r="K3" s="17">
        <v>1</v>
      </c>
    </row>
    <row r="4" spans="1:12" ht="16.5" customHeight="1">
      <c r="A4" s="2" t="s">
        <v>2</v>
      </c>
      <c r="B4" s="7">
        <v>15</v>
      </c>
      <c r="C4" s="7">
        <v>20</v>
      </c>
      <c r="D4" s="6">
        <v>300</v>
      </c>
      <c r="E4" s="13">
        <f t="shared" si="0"/>
        <v>0.19691499835904169</v>
      </c>
      <c r="F4" s="13">
        <f t="shared" ref="F4:F11" si="1">F3+E4</f>
        <v>0.60781096160157533</v>
      </c>
      <c r="G4" s="20" t="str">
        <f>IF(F4&lt;=$J$1,"A",IF(F4&gt;=$J$3,"C","В"))</f>
        <v>A</v>
      </c>
    </row>
    <row r="5" spans="1:12" ht="16.5" customHeight="1">
      <c r="A5" s="2" t="s">
        <v>7</v>
      </c>
      <c r="B5" s="7">
        <v>21</v>
      </c>
      <c r="C5" s="7">
        <v>9</v>
      </c>
      <c r="D5" s="6">
        <v>189</v>
      </c>
      <c r="E5" s="13">
        <f t="shared" si="0"/>
        <v>0.12405644896619626</v>
      </c>
      <c r="F5" s="13">
        <f t="shared" si="1"/>
        <v>0.7318674105677716</v>
      </c>
      <c r="G5" s="13" t="str">
        <f>IF(F5&lt;=$J$1,"A",IF(F5&gt;=$J$3,"C","В"))</f>
        <v>В</v>
      </c>
    </row>
    <row r="6" spans="1:12" ht="16.5" customHeight="1">
      <c r="A6" s="2" t="s">
        <v>6</v>
      </c>
      <c r="B6" s="7">
        <v>33</v>
      </c>
      <c r="C6" s="7">
        <v>5</v>
      </c>
      <c r="D6" s="6">
        <v>165</v>
      </c>
      <c r="E6" s="13">
        <f t="shared" si="0"/>
        <v>0.10830324909747292</v>
      </c>
      <c r="F6" s="13">
        <f t="shared" si="1"/>
        <v>0.84017065966524451</v>
      </c>
      <c r="G6" s="13" t="str">
        <f>IF(F6&lt;=$J$1,"A",IF(F6&gt;=$J$3,"C","В"))</f>
        <v>В</v>
      </c>
    </row>
    <row r="7" spans="1:12" ht="16.5" customHeight="1">
      <c r="A7" s="2" t="s">
        <v>8</v>
      </c>
      <c r="B7" s="7">
        <v>120</v>
      </c>
      <c r="C7" s="7">
        <v>1</v>
      </c>
      <c r="D7" s="6">
        <v>120</v>
      </c>
      <c r="E7" s="13">
        <f t="shared" si="0"/>
        <v>7.8765999343616666E-2</v>
      </c>
      <c r="F7" s="13">
        <f t="shared" si="1"/>
        <v>0.91893665900886123</v>
      </c>
      <c r="G7" s="13" t="str">
        <f>IF(F7&lt;=$J$1,"A",IF(F7&gt;=$J$3,"C","В"))</f>
        <v>C</v>
      </c>
    </row>
    <row r="8" spans="1:12" ht="16.5" customHeight="1">
      <c r="A8" s="2" t="s">
        <v>0</v>
      </c>
      <c r="B8" s="7">
        <v>10</v>
      </c>
      <c r="C8" s="7">
        <v>5</v>
      </c>
      <c r="D8" s="6">
        <v>50</v>
      </c>
      <c r="E8" s="13">
        <f t="shared" si="0"/>
        <v>3.2819166393173616E-2</v>
      </c>
      <c r="F8" s="13">
        <f t="shared" si="1"/>
        <v>0.95175582540203485</v>
      </c>
      <c r="G8" s="13" t="str">
        <f>IF(F8&lt;=$J$1,"A",IF(F8&gt;=$J$3,"C","В"))</f>
        <v>C</v>
      </c>
    </row>
    <row r="9" spans="1:12" ht="16.5" customHeight="1">
      <c r="A9" s="2" t="s">
        <v>3</v>
      </c>
      <c r="B9" s="7">
        <v>31</v>
      </c>
      <c r="C9" s="7">
        <v>1</v>
      </c>
      <c r="D9" s="6">
        <v>31</v>
      </c>
      <c r="E9" s="13">
        <f t="shared" si="0"/>
        <v>2.0347883163767639E-2</v>
      </c>
      <c r="F9" s="13">
        <f t="shared" si="1"/>
        <v>0.97210370856580253</v>
      </c>
      <c r="G9" s="13" t="str">
        <f>IF(F9&lt;=$J$1,"A",IF(F9&gt;=$J$3,"C","В"))</f>
        <v>C</v>
      </c>
    </row>
    <row r="10" spans="1:12" ht="16.5" customHeight="1">
      <c r="A10" s="2" t="s">
        <v>4</v>
      </c>
      <c r="B10" s="7">
        <v>2</v>
      </c>
      <c r="C10" s="7">
        <v>15</v>
      </c>
      <c r="D10" s="6">
        <v>30</v>
      </c>
      <c r="E10" s="13">
        <f t="shared" si="0"/>
        <v>1.9691499835904167E-2</v>
      </c>
      <c r="F10" s="13">
        <f t="shared" si="1"/>
        <v>0.99179520840170665</v>
      </c>
      <c r="G10" s="13" t="str">
        <f>IF(F10&lt;=$J$1,"A",IF(F10&gt;=$J$3,"C","В"))</f>
        <v>C</v>
      </c>
    </row>
    <row r="11" spans="1:12" ht="16.5" customHeight="1" thickBot="1">
      <c r="A11" s="3" t="s">
        <v>1</v>
      </c>
      <c r="B11" s="8">
        <v>5</v>
      </c>
      <c r="C11" s="8">
        <v>2.5</v>
      </c>
      <c r="D11" s="6">
        <v>12.5</v>
      </c>
      <c r="E11" s="13">
        <f t="shared" si="0"/>
        <v>8.2047915982934039E-3</v>
      </c>
      <c r="F11" s="13">
        <f t="shared" si="1"/>
        <v>1</v>
      </c>
      <c r="G11" s="13" t="str">
        <f>IF(F11&lt;=$J$1,"A",IF(F11&gt;=$J$3,"C","В"))</f>
        <v>C</v>
      </c>
    </row>
    <row r="12" spans="1:12" s="11" customFormat="1" ht="16.5" customHeight="1" thickBot="1">
      <c r="A12" s="9" t="s">
        <v>19</v>
      </c>
      <c r="B12" s="10"/>
      <c r="C12" s="10"/>
      <c r="D12" s="12">
        <v>1523.5</v>
      </c>
      <c r="E12" s="14">
        <f t="shared" si="0"/>
        <v>1</v>
      </c>
      <c r="F12" s="14"/>
      <c r="G12" s="14"/>
    </row>
  </sheetData>
  <sortState ref="A2:D11">
    <sortCondition descending="1" ref="D2:D1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F19" sqref="F18:F19"/>
    </sheetView>
  </sheetViews>
  <sheetFormatPr defaultRowHeight="15"/>
  <cols>
    <col min="1" max="1" width="14.125" customWidth="1"/>
    <col min="2" max="2" width="7.75" customWidth="1"/>
    <col min="3" max="3" width="8.125" customWidth="1"/>
    <col min="4" max="4" width="7.625" customWidth="1"/>
    <col min="5" max="5" width="7.375" customWidth="1"/>
    <col min="6" max="6" width="10" customWidth="1"/>
    <col min="7" max="7" width="13.625" customWidth="1"/>
    <col min="8" max="8" width="14.625" customWidth="1"/>
    <col min="9" max="9" width="14.125" style="26" customWidth="1"/>
    <col min="10" max="12" width="14.125" customWidth="1"/>
  </cols>
  <sheetData>
    <row r="1" spans="1:16" ht="32.25" customHeight="1" thickBot="1">
      <c r="A1" s="4" t="s">
        <v>15</v>
      </c>
      <c r="B1" s="22" t="s">
        <v>16</v>
      </c>
      <c r="C1" s="23"/>
      <c r="D1" s="23"/>
      <c r="E1" s="23"/>
      <c r="F1" s="24"/>
      <c r="G1" s="4" t="s">
        <v>30</v>
      </c>
      <c r="H1" s="4" t="s">
        <v>29</v>
      </c>
      <c r="I1" s="4" t="s">
        <v>11</v>
      </c>
      <c r="J1" s="4" t="s">
        <v>13</v>
      </c>
      <c r="K1" s="4" t="s">
        <v>14</v>
      </c>
      <c r="L1" s="4" t="s">
        <v>34</v>
      </c>
      <c r="N1" s="27" t="s">
        <v>31</v>
      </c>
      <c r="O1" s="30">
        <v>0.15</v>
      </c>
      <c r="P1" s="29"/>
    </row>
    <row r="2" spans="1:16" ht="16.5" thickBot="1">
      <c r="A2" s="18"/>
      <c r="B2" s="19" t="s">
        <v>25</v>
      </c>
      <c r="C2" s="19" t="s">
        <v>26</v>
      </c>
      <c r="D2" s="19" t="s">
        <v>27</v>
      </c>
      <c r="E2" s="19" t="s">
        <v>28</v>
      </c>
      <c r="F2" s="4" t="s">
        <v>10</v>
      </c>
      <c r="G2" s="18"/>
      <c r="H2" s="18"/>
      <c r="I2" s="18"/>
      <c r="J2" s="18"/>
      <c r="K2" s="18"/>
      <c r="L2" s="18"/>
      <c r="N2" s="27" t="s">
        <v>32</v>
      </c>
      <c r="O2" s="28">
        <v>0.15</v>
      </c>
      <c r="P2" s="29">
        <v>0.5</v>
      </c>
    </row>
    <row r="3" spans="1:16">
      <c r="A3" s="1" t="s">
        <v>5</v>
      </c>
      <c r="B3" s="6">
        <v>10</v>
      </c>
      <c r="C3" s="6">
        <v>11</v>
      </c>
      <c r="D3" s="6">
        <v>11</v>
      </c>
      <c r="E3" s="6">
        <v>8</v>
      </c>
      <c r="F3" s="6">
        <v>40</v>
      </c>
      <c r="G3" s="21">
        <f>AVERAGE(B3:E3)</f>
        <v>10</v>
      </c>
      <c r="H3" s="21">
        <f>STDEV(B3:E3)</f>
        <v>1.4142135623730951</v>
      </c>
      <c r="I3" s="25">
        <f>H3/G3</f>
        <v>0.1414213562373095</v>
      </c>
      <c r="J3" s="20" t="str">
        <f>IF(I3&lt;=$O$1,"X",IF(I3&gt;=$O$3,"Z","Y"))</f>
        <v>X</v>
      </c>
      <c r="K3" s="21" t="str">
        <f>VLOOKUP(A3,ABC!$A$1:$G$12,7,0)</f>
        <v>A</v>
      </c>
      <c r="L3" s="21" t="str">
        <f>K3&amp;J3</f>
        <v>AX</v>
      </c>
      <c r="N3" s="27" t="s">
        <v>33</v>
      </c>
      <c r="O3" s="30">
        <v>0.5</v>
      </c>
      <c r="P3" s="29"/>
    </row>
    <row r="4" spans="1:16">
      <c r="A4" s="2" t="s">
        <v>9</v>
      </c>
      <c r="B4" s="7">
        <v>12</v>
      </c>
      <c r="C4" s="7">
        <v>15</v>
      </c>
      <c r="D4" s="7">
        <v>14</v>
      </c>
      <c r="E4" s="7">
        <v>10</v>
      </c>
      <c r="F4" s="7">
        <v>51</v>
      </c>
      <c r="G4" s="21">
        <f>AVERAGE(B4:E4)</f>
        <v>12.75</v>
      </c>
      <c r="H4" s="21">
        <f>STDEV(B4:E4)</f>
        <v>2.2173557826083452</v>
      </c>
      <c r="I4" s="25">
        <f>H4/G4</f>
        <v>0.17391025745947805</v>
      </c>
      <c r="J4" s="13" t="str">
        <f>IF(I4&lt;=$O$1,"X",IF(I4&gt;=$O$3,"Z","Y"))</f>
        <v>Y</v>
      </c>
      <c r="K4" s="21" t="str">
        <f>VLOOKUP(A4,ABC!$A$1:$G$12,7,0)</f>
        <v>A</v>
      </c>
      <c r="L4" s="21" t="str">
        <f t="shared" ref="L4:L12" si="0">K4&amp;J4</f>
        <v>AY</v>
      </c>
    </row>
    <row r="5" spans="1:16">
      <c r="A5" s="2" t="s">
        <v>2</v>
      </c>
      <c r="B5" s="7">
        <v>3</v>
      </c>
      <c r="C5" s="7">
        <v>5</v>
      </c>
      <c r="D5" s="7">
        <v>3</v>
      </c>
      <c r="E5" s="7">
        <v>4</v>
      </c>
      <c r="F5" s="7">
        <v>15</v>
      </c>
      <c r="G5" s="21">
        <f>AVERAGE(B5:E5)</f>
        <v>3.75</v>
      </c>
      <c r="H5" s="21">
        <f>STDEV(B5:E5)</f>
        <v>0.9574271077563381</v>
      </c>
      <c r="I5" s="25">
        <f>H5/G5</f>
        <v>0.25531389540169014</v>
      </c>
      <c r="J5" s="13" t="str">
        <f>IF(I5&lt;=$O$1,"X",IF(I5&gt;=$O$3,"Z","Y"))</f>
        <v>Y</v>
      </c>
      <c r="K5" s="21" t="str">
        <f>VLOOKUP(A5,ABC!$A$1:$G$12,7,0)</f>
        <v>A</v>
      </c>
      <c r="L5" s="21" t="str">
        <f t="shared" si="0"/>
        <v>AY</v>
      </c>
    </row>
    <row r="6" spans="1:16">
      <c r="A6" s="2" t="s">
        <v>7</v>
      </c>
      <c r="B6" s="7">
        <v>1</v>
      </c>
      <c r="C6" s="7">
        <v>10</v>
      </c>
      <c r="D6" s="7">
        <v>5</v>
      </c>
      <c r="E6" s="7">
        <v>5</v>
      </c>
      <c r="F6" s="7">
        <v>21</v>
      </c>
      <c r="G6" s="21">
        <f>AVERAGE(B6:E6)</f>
        <v>5.25</v>
      </c>
      <c r="H6" s="21">
        <f>STDEV(B6:E6)</f>
        <v>3.6855573979159968</v>
      </c>
      <c r="I6" s="25">
        <f>H6/G6</f>
        <v>0.70201093293638039</v>
      </c>
      <c r="J6" s="13" t="str">
        <f>IF(I6&lt;=$O$1,"X",IF(I6&gt;=$O$3,"Z","Y"))</f>
        <v>Z</v>
      </c>
      <c r="K6" s="21" t="str">
        <f>VLOOKUP(A6,ABC!$A$1:$G$12,7,0)</f>
        <v>В</v>
      </c>
      <c r="L6" s="21" t="str">
        <f t="shared" si="0"/>
        <v>ВZ</v>
      </c>
    </row>
    <row r="7" spans="1:16">
      <c r="A7" s="2" t="s">
        <v>6</v>
      </c>
      <c r="B7" s="7">
        <v>7</v>
      </c>
      <c r="C7" s="7">
        <v>10</v>
      </c>
      <c r="D7" s="7">
        <v>6</v>
      </c>
      <c r="E7" s="7">
        <v>10</v>
      </c>
      <c r="F7" s="7">
        <v>33</v>
      </c>
      <c r="G7" s="21">
        <f>AVERAGE(B7:E7)</f>
        <v>8.25</v>
      </c>
      <c r="H7" s="21">
        <f>STDEV(B7:E7)</f>
        <v>2.0615528128088303</v>
      </c>
      <c r="I7" s="25">
        <f>H7/G7</f>
        <v>0.24988518943137336</v>
      </c>
      <c r="J7" s="13" t="str">
        <f>IF(I7&lt;=$O$1,"X",IF(I7&gt;=$O$3,"Z","Y"))</f>
        <v>Y</v>
      </c>
      <c r="K7" s="21" t="str">
        <f>VLOOKUP(A7,ABC!$A$1:$G$12,7,0)</f>
        <v>В</v>
      </c>
      <c r="L7" s="21" t="str">
        <f t="shared" si="0"/>
        <v>ВY</v>
      </c>
    </row>
    <row r="8" spans="1:16">
      <c r="A8" s="2" t="s">
        <v>8</v>
      </c>
      <c r="B8" s="7">
        <v>35</v>
      </c>
      <c r="C8" s="7">
        <v>30</v>
      </c>
      <c r="D8" s="7">
        <v>29</v>
      </c>
      <c r="E8" s="7">
        <v>26</v>
      </c>
      <c r="F8" s="7">
        <v>120</v>
      </c>
      <c r="G8" s="21">
        <f>AVERAGE(B8:E8)</f>
        <v>30</v>
      </c>
      <c r="H8" s="21">
        <f>STDEV(B8:E8)</f>
        <v>3.7416573867739413</v>
      </c>
      <c r="I8" s="25">
        <f>H8/G8</f>
        <v>0.12472191289246472</v>
      </c>
      <c r="J8" s="20" t="str">
        <f>IF(I8&lt;=$O$1,"X",IF(I8&gt;=$O$3,"Z","Y"))</f>
        <v>X</v>
      </c>
      <c r="K8" s="21" t="str">
        <f>VLOOKUP(A8,ABC!$A$1:$G$12,7,0)</f>
        <v>C</v>
      </c>
      <c r="L8" s="21" t="str">
        <f t="shared" si="0"/>
        <v>CX</v>
      </c>
    </row>
    <row r="9" spans="1:16">
      <c r="A9" s="2" t="s">
        <v>0</v>
      </c>
      <c r="B9" s="7">
        <v>5</v>
      </c>
      <c r="C9" s="7">
        <v>3</v>
      </c>
      <c r="D9" s="7"/>
      <c r="E9" s="7">
        <v>2</v>
      </c>
      <c r="F9" s="7">
        <v>10</v>
      </c>
      <c r="G9" s="21">
        <f>AVERAGE(B9:E9)</f>
        <v>3.3333333333333335</v>
      </c>
      <c r="H9" s="21">
        <f>STDEV(B9:E9)</f>
        <v>1.5275252316519463</v>
      </c>
      <c r="I9" s="25">
        <f>H9/G9</f>
        <v>0.45825756949558388</v>
      </c>
      <c r="J9" s="13" t="str">
        <f>IF(I9&lt;=$O$1,"X",IF(I9&gt;=$O$3,"Z","Y"))</f>
        <v>Y</v>
      </c>
      <c r="K9" s="21" t="str">
        <f>VLOOKUP(A9,ABC!$A$1:$G$12,7,0)</f>
        <v>C</v>
      </c>
      <c r="L9" s="21" t="str">
        <f t="shared" si="0"/>
        <v>CY</v>
      </c>
    </row>
    <row r="10" spans="1:16">
      <c r="A10" s="2" t="s">
        <v>3</v>
      </c>
      <c r="B10" s="7">
        <v>11</v>
      </c>
      <c r="C10" s="7"/>
      <c r="D10" s="7">
        <v>19</v>
      </c>
      <c r="E10" s="7">
        <v>1</v>
      </c>
      <c r="F10" s="7">
        <v>31</v>
      </c>
      <c r="G10" s="21">
        <f>AVERAGE(B10:E10)</f>
        <v>10.333333333333334</v>
      </c>
      <c r="H10" s="21">
        <f>STDEV(B10:E10)</f>
        <v>9.0184995056457886</v>
      </c>
      <c r="I10" s="25">
        <f>H10/G10</f>
        <v>0.87275801667539887</v>
      </c>
      <c r="J10" s="13" t="str">
        <f>IF(I10&lt;=$O$1,"X",IF(I10&gt;=$O$3,"Z","Y"))</f>
        <v>Z</v>
      </c>
      <c r="K10" s="21" t="str">
        <f>VLOOKUP(A10,ABC!$A$1:$G$12,7,0)</f>
        <v>C</v>
      </c>
      <c r="L10" s="21" t="str">
        <f t="shared" si="0"/>
        <v>CZ</v>
      </c>
    </row>
    <row r="11" spans="1:16">
      <c r="A11" s="2" t="s">
        <v>4</v>
      </c>
      <c r="B11" s="7">
        <v>1</v>
      </c>
      <c r="C11" s="7">
        <v>0</v>
      </c>
      <c r="D11" s="7"/>
      <c r="E11" s="7">
        <v>1</v>
      </c>
      <c r="F11" s="7">
        <v>2</v>
      </c>
      <c r="G11" s="21">
        <f>AVERAGE(B11:E11)</f>
        <v>0.66666666666666663</v>
      </c>
      <c r="H11" s="21">
        <f>STDEV(B11:E11)</f>
        <v>0.57735026918962584</v>
      </c>
      <c r="I11" s="25">
        <f>H11/G11</f>
        <v>0.86602540378443882</v>
      </c>
      <c r="J11" s="13" t="str">
        <f>IF(I11&lt;=$O$1,"X",IF(I11&gt;=$O$3,"Z","Y"))</f>
        <v>Z</v>
      </c>
      <c r="K11" s="21" t="str">
        <f>VLOOKUP(A11,ABC!$A$1:$G$12,7,0)</f>
        <v>C</v>
      </c>
      <c r="L11" s="21" t="str">
        <f t="shared" si="0"/>
        <v>CZ</v>
      </c>
    </row>
    <row r="12" spans="1:16" ht="15.75" thickBot="1">
      <c r="A12" s="3" t="s">
        <v>1</v>
      </c>
      <c r="B12" s="8">
        <v>1</v>
      </c>
      <c r="C12" s="8">
        <v>1</v>
      </c>
      <c r="D12" s="8">
        <v>1</v>
      </c>
      <c r="E12" s="8">
        <v>2</v>
      </c>
      <c r="F12" s="8">
        <v>5</v>
      </c>
      <c r="G12" s="21">
        <f>AVERAGE(B12:E12)</f>
        <v>1.25</v>
      </c>
      <c r="H12" s="21">
        <f>STDEV(B12:E12)</f>
        <v>0.5</v>
      </c>
      <c r="I12" s="25">
        <f>H12/G12</f>
        <v>0.4</v>
      </c>
      <c r="J12" s="13" t="str">
        <f>IF(I12&lt;=$O$1,"X",IF(I12&gt;=$O$3,"Z","Y"))</f>
        <v>Y</v>
      </c>
      <c r="K12" s="21" t="str">
        <f>VLOOKUP(A12,ABC!$A$1:$G$12,7,0)</f>
        <v>C</v>
      </c>
      <c r="L12" s="21" t="str">
        <f t="shared" si="0"/>
        <v>CY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ABC</vt:lpstr>
      <vt:lpstr>XYZ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User</cp:lastModifiedBy>
  <dcterms:created xsi:type="dcterms:W3CDTF">2015-06-05T18:19:34Z</dcterms:created>
  <dcterms:modified xsi:type="dcterms:W3CDTF">2021-04-26T21:01:12Z</dcterms:modified>
</cp:coreProperties>
</file>